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!!Сайт\Сорокин\2026.01\_Раскрытие информации\Тыва\"/>
    </mc:Choice>
  </mc:AlternateContent>
  <xr:revisionPtr revIDLastSave="0" documentId="13_ncr:1_{708E2DD3-DA49-4F9A-A54D-8B225E287490}" xr6:coauthVersionLast="47" xr6:coauthVersionMax="47" xr10:uidLastSave="{00000000-0000-0000-0000-000000000000}"/>
  <bookViews>
    <workbookView xWindow="420" yWindow="300" windowWidth="37440" windowHeight="20340" xr2:uid="{00000000-000D-0000-FFFF-FFFF00000000}"/>
  </bookViews>
  <sheets>
    <sheet name="Тыва." sheetId="1" r:id="rId1"/>
  </sheets>
  <definedNames>
    <definedName name="Z_0DAA13A1_C5B8_4B15_86C3_4B7DEE97E221_.wvu.Cols" localSheetId="0" hidden="1">Тыва.!#REF!</definedName>
    <definedName name="Z_0DAA13A1_C5B8_4B15_86C3_4B7DEE97E221_.wvu.PrintArea" localSheetId="0" hidden="1">Тыва.!$A$1:$G$53</definedName>
    <definedName name="Z_0DAA13A1_C5B8_4B15_86C3_4B7DEE97E221_.wvu.Rows" localSheetId="0" hidden="1">Тыва.!$48:$48</definedName>
    <definedName name="_xlnm.Print_Area" localSheetId="0">Тыва.!$A$1:$G$53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" l="1"/>
  <c r="E29" i="1"/>
  <c r="F27" i="1"/>
  <c r="E27" i="1"/>
  <c r="F26" i="1"/>
  <c r="E26" i="1"/>
  <c r="F25" i="1"/>
  <c r="E25" i="1"/>
  <c r="F24" i="1"/>
  <c r="E24" i="1"/>
  <c r="F23" i="1"/>
  <c r="E23" i="1"/>
  <c r="F15" i="1"/>
  <c r="E15" i="1"/>
  <c r="F14" i="1"/>
  <c r="E14" i="1"/>
  <c r="F12" i="1"/>
  <c r="E12" i="1"/>
  <c r="F10" i="1"/>
  <c r="E10" i="1"/>
  <c r="F9" i="1"/>
  <c r="E9" i="1"/>
</calcChain>
</file>

<file path=xl/sharedStrings.xml><?xml version="1.0" encoding="utf-8"?>
<sst xmlns="http://schemas.openxmlformats.org/spreadsheetml/2006/main" count="119" uniqueCount="82">
  <si>
    <t>№ пп</t>
  </si>
  <si>
    <t>Вид товара (услуги)</t>
  </si>
  <si>
    <t>Ед.изм.</t>
  </si>
  <si>
    <t>2025г.</t>
  </si>
  <si>
    <t>Документ, которым утверждены тарифы</t>
  </si>
  <si>
    <t>1 пг.</t>
  </si>
  <si>
    <t>2 пг.</t>
  </si>
  <si>
    <t>1.</t>
  </si>
  <si>
    <t>Сбытовые надбавки</t>
  </si>
  <si>
    <t>руб./МВт*ч</t>
  </si>
  <si>
    <t>1.2.</t>
  </si>
  <si>
    <t>Сбытовые надбавки Россети Сибирь</t>
  </si>
  <si>
    <t>Постановление Службы по тарифам Республики Тыва №42 от 29.11.2024г.</t>
  </si>
  <si>
    <t>Тарифы (tuvaensb.ru)</t>
  </si>
  <si>
    <t>1.1.1.</t>
  </si>
  <si>
    <t>Население и приравненные*</t>
  </si>
  <si>
    <t>1.1.2.</t>
  </si>
  <si>
    <t>Сетевые организации</t>
  </si>
  <si>
    <t>1.1.3.</t>
  </si>
  <si>
    <t>Прочие потребители</t>
  </si>
  <si>
    <t>менее 150 кВт</t>
  </si>
  <si>
    <t>%/руб./МВт*ч</t>
  </si>
  <si>
    <t>от 150 до 670 кВт</t>
  </si>
  <si>
    <t>от 670 кВт до 10 кВт</t>
  </si>
  <si>
    <t>менее 10 МВт</t>
  </si>
  <si>
    <t>2.</t>
  </si>
  <si>
    <t>Инфраструктурные платежи</t>
  </si>
  <si>
    <t>2.1.</t>
  </si>
  <si>
    <t>ЦФР</t>
  </si>
  <si>
    <t>2.2.</t>
  </si>
  <si>
    <t>АТС</t>
  </si>
  <si>
    <t>Приказ ФАС №1062/24 от 23.12.2024</t>
  </si>
  <si>
    <t>2.3.</t>
  </si>
  <si>
    <t>СО ЕЭС</t>
  </si>
  <si>
    <t>Приказ ФАС №1063/24 от 23.12.2024</t>
  </si>
  <si>
    <t>3.</t>
  </si>
  <si>
    <t xml:space="preserve">Передача </t>
  </si>
  <si>
    <t>3.1.</t>
  </si>
  <si>
    <t>По сетям МРСК (одноставочный тариф)</t>
  </si>
  <si>
    <t>Постановление Службы по тарифам Республики Тыва №45 от 29.11.2024г.</t>
  </si>
  <si>
    <t>3.1.1.</t>
  </si>
  <si>
    <t>Население и приравненные</t>
  </si>
  <si>
    <t>Прочие</t>
  </si>
  <si>
    <t>Электроплиты</t>
  </si>
  <si>
    <t>Село</t>
  </si>
  <si>
    <t>Приравненные (сады)</t>
  </si>
  <si>
    <t>Приравненные (юр.лица для осужд.)</t>
  </si>
  <si>
    <t>Приравненные ( ГП,ЭСО)</t>
  </si>
  <si>
    <t>Приравненные (хоз постройки, погреба, сараи)</t>
  </si>
  <si>
    <t>3.1.2.</t>
  </si>
  <si>
    <t>ВН</t>
  </si>
  <si>
    <t>СН1</t>
  </si>
  <si>
    <t>СН2</t>
  </si>
  <si>
    <t>НН</t>
  </si>
  <si>
    <t>3.2.</t>
  </si>
  <si>
    <t>По сетям МРСК (двухствочный тариф)</t>
  </si>
  <si>
    <t>3.2.1.</t>
  </si>
  <si>
    <t>Прочие потребители (мощность)</t>
  </si>
  <si>
    <t>руб./МВт.мес.</t>
  </si>
  <si>
    <t>3.2.2.</t>
  </si>
  <si>
    <t>Прочие потребители (э/э)</t>
  </si>
  <si>
    <t>3.3.</t>
  </si>
  <si>
    <t>По сетям ФСК</t>
  </si>
  <si>
    <t>Приказ ФАС России от 31.10.2024 N 816/24</t>
  </si>
  <si>
    <t>3.3.1.</t>
  </si>
  <si>
    <t>По сетям ФСК (мощность)</t>
  </si>
  <si>
    <t>3.3.2.</t>
  </si>
  <si>
    <t>По сетям ФСК (э/э)</t>
  </si>
  <si>
    <t>Норматив потерь ФСК</t>
  </si>
  <si>
    <t>%</t>
  </si>
  <si>
    <t>5.</t>
  </si>
  <si>
    <t>Покупка (индикатив)</t>
  </si>
  <si>
    <t>5.1.</t>
  </si>
  <si>
    <t>Электроэнергия</t>
  </si>
  <si>
    <t>руб./МВт.ч.</t>
  </si>
  <si>
    <t>Приказ ФАС №908-24 от 27.11.2024</t>
  </si>
  <si>
    <t>5.2.</t>
  </si>
  <si>
    <t>Мощность</t>
  </si>
  <si>
    <t>руб./МВт*мес</t>
  </si>
  <si>
    <t>Приказ Министерства энергетики №1916 от 09.10.2024г.</t>
  </si>
  <si>
    <t>Цена на электрическую энергию в 2025 году Республика Тыва</t>
  </si>
  <si>
    <t>Пресс-релиз инфраструктура ЦФР на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</si>
</sst>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(* #,##0.00_);_(* \(#,##0.00\);_(* &quot;-&quot;??_);_(@_)"/>
    <numFmt numFmtId="166" formatCode="_-* #,##0.000_р_._-;\-* #,##0.000_р_._-;_-* &quot;-&quot;??_р_._-;_-@_-"/>
    <numFmt numFmtId="167" formatCode="_-* #,##0.0000_р_._-;\-* #,##0.0000_р_._-;_-* &quot;-&quot;??_р_._-;_-@_-"/>
    <numFmt numFmtId="168" formatCode="_-* #,##0_р_._-;\-* #,##0_р_._-;_-* &quot;-&quot;??_р_._-;_-@_-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1"/>
      <color indexed="18"/>
      <name val="Arial"/>
      <family val="2"/>
      <charset val="204"/>
    </font>
    <font>
      <sz val="11"/>
      <name val="Arial"/>
      <family val="2"/>
      <charset val="204"/>
    </font>
    <font>
      <sz val="10"/>
      <name val="Arial"/>
    </font>
    <font>
      <u/>
      <sz val="10"/>
      <color indexed="12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sz val="9"/>
      <color indexed="18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7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2" applyFont="1"/>
    <xf numFmtId="0" fontId="2" fillId="0" borderId="0" xfId="2" applyFont="1"/>
    <xf numFmtId="0" fontId="4" fillId="0" borderId="0" xfId="2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" fillId="0" borderId="0" xfId="2"/>
    <xf numFmtId="0" fontId="4" fillId="0" borderId="1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vertical="center" wrapText="1"/>
    </xf>
    <xf numFmtId="0" fontId="5" fillId="3" borderId="3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vertical="center" wrapText="1"/>
    </xf>
    <xf numFmtId="0" fontId="6" fillId="0" borderId="0" xfId="2" applyFont="1" applyAlignment="1">
      <alignment vertical="center"/>
    </xf>
    <xf numFmtId="0" fontId="4" fillId="2" borderId="1" xfId="2" applyFont="1" applyFill="1" applyBorder="1" applyAlignment="1">
      <alignment horizontal="left" vertical="center" wrapText="1" inden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8" fillId="0" borderId="0" xfId="3" applyAlignment="1" applyProtection="1"/>
    <xf numFmtId="0" fontId="4" fillId="2" borderId="1" xfId="0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10" fontId="4" fillId="2" borderId="1" xfId="4" applyNumberFormat="1" applyFont="1" applyFill="1" applyBorder="1" applyAlignment="1">
      <alignment horizontal="center" vertical="center" wrapText="1"/>
    </xf>
    <xf numFmtId="165" fontId="4" fillId="2" borderId="1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2" borderId="5" xfId="1" applyFont="1" applyFill="1" applyBorder="1" applyAlignment="1">
      <alignment horizontal="center" vertical="center" wrapText="1"/>
    </xf>
    <xf numFmtId="166" fontId="5" fillId="3" borderId="2" xfId="2" applyNumberFormat="1" applyFont="1" applyFill="1" applyBorder="1" applyAlignment="1">
      <alignment vertical="center" wrapText="1"/>
    </xf>
    <xf numFmtId="166" fontId="5" fillId="3" borderId="3" xfId="2" applyNumberFormat="1" applyFont="1" applyFill="1" applyBorder="1" applyAlignment="1">
      <alignment vertical="center" wrapText="1"/>
    </xf>
    <xf numFmtId="166" fontId="4" fillId="2" borderId="6" xfId="2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2" applyFill="1"/>
    <xf numFmtId="49" fontId="4" fillId="2" borderId="1" xfId="2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1" fillId="0" borderId="0" xfId="2" applyFont="1" applyFill="1"/>
    <xf numFmtId="49" fontId="4" fillId="2" borderId="5" xfId="2" applyNumberFormat="1" applyFont="1" applyFill="1" applyBorder="1" applyAlignment="1">
      <alignment horizontal="center" vertical="center" wrapText="1"/>
    </xf>
    <xf numFmtId="166" fontId="4" fillId="2" borderId="5" xfId="2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49" fontId="4" fillId="2" borderId="6" xfId="2" applyNumberFormat="1" applyFont="1" applyFill="1" applyBorder="1" applyAlignment="1">
      <alignment horizontal="center" vertical="center" wrapText="1"/>
    </xf>
    <xf numFmtId="10" fontId="4" fillId="2" borderId="6" xfId="4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 indent="2"/>
    </xf>
    <xf numFmtId="0" fontId="12" fillId="0" borderId="0" xfId="2" applyFont="1" applyAlignment="1">
      <alignment vertical="center"/>
    </xf>
    <xf numFmtId="0" fontId="4" fillId="2" borderId="1" xfId="2" applyFont="1" applyFill="1" applyBorder="1" applyAlignment="1">
      <alignment horizontal="right" vertical="center" wrapText="1"/>
    </xf>
    <xf numFmtId="164" fontId="4" fillId="2" borderId="1" xfId="4" applyNumberFormat="1" applyFont="1" applyFill="1" applyBorder="1" applyAlignment="1">
      <alignment horizontal="center" vertical="center" wrapText="1"/>
    </xf>
    <xf numFmtId="167" fontId="4" fillId="2" borderId="1" xfId="2" applyNumberFormat="1" applyFont="1" applyFill="1" applyBorder="1" applyAlignment="1">
      <alignment horizontal="center" vertical="center" wrapText="1"/>
    </xf>
    <xf numFmtId="168" fontId="4" fillId="2" borderId="1" xfId="2" applyNumberFormat="1" applyFont="1" applyFill="1" applyBorder="1" applyAlignment="1">
      <alignment horizontal="center" vertical="center" wrapText="1"/>
    </xf>
    <xf numFmtId="164" fontId="13" fillId="2" borderId="1" xfId="2" applyNumberFormat="1" applyFont="1" applyFill="1" applyBorder="1" applyAlignment="1">
      <alignment horizontal="center" vertical="center" wrapText="1"/>
    </xf>
    <xf numFmtId="0" fontId="10" fillId="0" borderId="0" xfId="2" applyFont="1" applyFill="1"/>
    <xf numFmtId="0" fontId="9" fillId="0" borderId="0" xfId="2" applyFont="1" applyFill="1"/>
    <xf numFmtId="0" fontId="10" fillId="2" borderId="1" xfId="2" applyFont="1" applyFill="1" applyBorder="1"/>
    <xf numFmtId="164" fontId="4" fillId="2" borderId="5" xfId="2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168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4" fillId="0" borderId="0" xfId="2" applyNumberFormat="1" applyFont="1" applyFill="1" applyBorder="1" applyAlignment="1">
      <alignment horizontal="center" vertical="center" wrapText="1"/>
    </xf>
    <xf numFmtId="0" fontId="1" fillId="0" borderId="0" xfId="2" applyFont="1"/>
    <xf numFmtId="168" fontId="4" fillId="0" borderId="0" xfId="2" applyNumberFormat="1" applyFont="1" applyFill="1" applyBorder="1" applyAlignment="1">
      <alignment horizontal="center" vertical="center" wrapText="1"/>
    </xf>
    <xf numFmtId="0" fontId="1" fillId="0" borderId="0" xfId="2" applyFill="1" applyBorder="1"/>
    <xf numFmtId="0" fontId="14" fillId="0" borderId="0" xfId="2" applyFont="1" applyFill="1"/>
    <xf numFmtId="0" fontId="8" fillId="2" borderId="1" xfId="3" applyFill="1" applyBorder="1" applyAlignment="1" applyProtection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165" fontId="4" fillId="2" borderId="1" xfId="1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8" fillId="0" borderId="5" xfId="3" applyFill="1" applyBorder="1" applyAlignment="1" applyProtection="1">
      <alignment horizontal="center" vertical="center" wrapText="1"/>
    </xf>
    <xf numFmtId="0" fontId="8" fillId="0" borderId="7" xfId="3" applyFill="1" applyBorder="1" applyAlignment="1" applyProtection="1">
      <alignment horizontal="center" vertical="center" wrapText="1"/>
    </xf>
    <xf numFmtId="0" fontId="8" fillId="2" borderId="5" xfId="3" applyFill="1" applyBorder="1" applyAlignment="1" applyProtection="1">
      <alignment horizontal="center" vertical="center" wrapText="1"/>
    </xf>
    <xf numFmtId="0" fontId="8" fillId="2" borderId="7" xfId="3" applyFill="1" applyBorder="1" applyAlignment="1" applyProtection="1">
      <alignment horizontal="center" vertical="center" wrapText="1"/>
    </xf>
    <xf numFmtId="0" fontId="8" fillId="2" borderId="6" xfId="3" applyFill="1" applyBorder="1" applyAlignment="1" applyProtection="1">
      <alignment horizontal="center" vertical="center" wrapText="1"/>
    </xf>
    <xf numFmtId="0" fontId="8" fillId="2" borderId="5" xfId="3" applyFill="1" applyBorder="1" applyAlignment="1" applyProtection="1">
      <alignment horizontal="center" vertical="center" wrapText="1"/>
    </xf>
    <xf numFmtId="0" fontId="8" fillId="2" borderId="6" xfId="3" applyFill="1" applyBorder="1" applyAlignment="1" applyProtection="1">
      <alignment horizontal="center" vertical="center" wrapText="1"/>
    </xf>
    <xf numFmtId="0" fontId="8" fillId="2" borderId="7" xfId="3" applyFill="1" applyBorder="1" applyAlignment="1" applyProtection="1">
      <alignment horizontal="center" wrapText="1"/>
    </xf>
    <xf numFmtId="0" fontId="8" fillId="2" borderId="6" xfId="3" applyFill="1" applyBorder="1" applyAlignment="1" applyProtection="1">
      <alignment horizontal="center" wrapText="1"/>
    </xf>
  </cellXfs>
  <cellStyles count="5">
    <cellStyle name="Гиперссылка" xfId="3" builtinId="8"/>
    <cellStyle name="Обычный" xfId="0" builtinId="0"/>
    <cellStyle name="Обычный 2" xfId="2" xr:uid="{00000000-0005-0000-0000-000002000000}"/>
    <cellStyle name="Процентный 3" xfId="4" xr:uid="{00000000-0005-0000-0000-000003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ef.ru/upload/Tarif/2025_Tiva%20&#1055;&#1088;&#1080;&#1082;&#1072;&#1079;%20&#1052;&#1080;&#1085;&#1101;&#1085;&#1077;&#1088;&#1075;&#1086;%201916%20%20&#1086;&#1090;%2009.10.2024_%20&#1085;&#1086;&#1088;&#1084;&#1072;&#1090;&#1080;&#1074;%20&#1087;&#1086;&#1090;&#1077;&#1088;&#1100;%20&#1060;&#1057;&#1050;.pdf" TargetMode="External"/><Relationship Id="rId3" Type="http://schemas.openxmlformats.org/officeDocument/2006/relationships/hyperlink" Target="http://mef.ru/upload/Tarif/2025_Tiva%20&#1055;&#1086;&#1089;&#1090;&#1072;&#1085;&#1086;&#1074;&#1083;&#1077;&#1085;&#1080;&#1077;%2042%20&#1086;&#1090;%2029.11.2024_&#1089;&#1073;&#1099;&#1090;&#1086;&#1074;&#1099;&#1077;%20&#1085;&#1072;&#1076;&#1073;&#1072;&#1074;&#1082;&#1080;%20&#1056;&#1086;&#1089;&#1089;&#1077;&#1090;&#1080;.pdf" TargetMode="External"/><Relationship Id="rId7" Type="http://schemas.openxmlformats.org/officeDocument/2006/relationships/hyperlink" Target="http://mef.ru/upload/Tarif/2025_Tiva%20&#1055;&#1088;&#1080;&#1082;&#1072;&#1079;%20&#1060;&#1040;&#1057;%20816_24%20&#1086;&#1090;%2031.10.2024_&#1087;&#1077;&#1088;&#1077;&#1076;&#1072;&#1095;&#1072;%20&#1060;&#1057;&#1050;.pdf" TargetMode="External"/><Relationship Id="rId2" Type="http://schemas.openxmlformats.org/officeDocument/2006/relationships/hyperlink" Target="http://mef.ru/upload/Tarif/2025_Tiva%20&#1055;&#1088;&#1077;&#1089;&#1089;-&#1088;&#1077;&#1083;&#1080;&#1079;%20&#1080;&#1085;&#1092;&#1088;&#1072;&#1089;&#1090;&#1088;&#1091;&#1082;&#1090;&#1091;&#1088;&#1072;%20&#1062;&#1060;&#1056;%20&#1085;&#1072;%202025&#1075;..docx" TargetMode="External"/><Relationship Id="rId1" Type="http://schemas.openxmlformats.org/officeDocument/2006/relationships/hyperlink" Target="http://tuvaensb.ru/potrebitelyam/tarify" TargetMode="External"/><Relationship Id="rId6" Type="http://schemas.openxmlformats.org/officeDocument/2006/relationships/hyperlink" Target="http://mef.ru/upload/Tarif/2025_Tiva%20&#1055;&#1086;&#1089;&#1090;&#1072;&#1085;&#1086;&#1074;&#1083;&#1077;&#1085;&#1080;&#1077;%2045%20&#1086;&#1090;%2029.11.2024&#1075;._&#1082;&#1086;&#1090;&#1083;&#1086;&#1074;&#1099;&#1077;%20&#1090;&#1072;&#1088;&#1080;&#1092;&#1099;%20&#1058;&#1099;&#1074;&#1072;.pdf" TargetMode="External"/><Relationship Id="rId5" Type="http://schemas.openxmlformats.org/officeDocument/2006/relationships/hyperlink" Target="http://mef.ru/upload/Tarif/2025_Tiva%20&#1055;&#1088;&#1080;&#1082;&#1072;&#1079;%20&#1060;&#1040;&#1057;%201063_24%20&#1086;&#1090;%2023.12.2024_&#1091;&#1089;&#1083;&#1091;&#1075;&#1080;%20&#1057;&#1054;%20&#1045;&#1069;&#1057;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f.ru/upload/Tarif/2025_Tiva%20&#1055;&#1088;&#1080;&#1082;&#1072;&#1079;%20&#1060;&#1040;&#1057;%201062_24%20&#1086;&#1090;%2023.12.2024_&#1091;&#1089;&#1083;&#1091;&#1075;&#1080;%20&#1040;&#1058;&#1057;.pdf" TargetMode="External"/><Relationship Id="rId9" Type="http://schemas.openxmlformats.org/officeDocument/2006/relationships/hyperlink" Target="http://mef.ru/upload/Tarif/2025_Tiva%20&#1055;&#1088;&#1080;&#1082;&#1072;&#1079;%20&#1060;&#1040;&#1057;%20908-24%20&#1086;&#1090;%2027.11.2024_&#1080;&#1085;&#1076;&#1080;&#1082;&#1072;&#1090;&#1080;&#1074;&#1099;%20&#1085;&#1072;&#1089;&#1077;&#1083;&#1077;&#1085;&#1080;&#1077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2:M60"/>
  <sheetViews>
    <sheetView tabSelected="1" view="pageBreakPreview" zoomScaleNormal="90" zoomScaleSheetLayoutView="10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I2" sqref="I2"/>
    </sheetView>
  </sheetViews>
  <sheetFormatPr defaultColWidth="9.109375" defaultRowHeight="13.2" outlineLevelRow="1" x14ac:dyDescent="0.25"/>
  <cols>
    <col min="1" max="1" width="2.44140625" style="7" customWidth="1"/>
    <col min="2" max="2" width="6.44140625" style="7" customWidth="1"/>
    <col min="3" max="3" width="39.44140625" style="7" customWidth="1"/>
    <col min="4" max="4" width="14" style="7" customWidth="1"/>
    <col min="5" max="5" width="13.44140625" style="29" customWidth="1" collapsed="1"/>
    <col min="6" max="6" width="13.44140625" style="29" customWidth="1"/>
    <col min="7" max="7" width="22.5546875" style="7" customWidth="1"/>
    <col min="8" max="16384" width="9.109375" style="7"/>
  </cols>
  <sheetData>
    <row r="2" spans="2:8" s="1" customFormat="1" ht="34.5" customHeight="1" x14ac:dyDescent="0.25">
      <c r="B2" s="69" t="s">
        <v>80</v>
      </c>
      <c r="C2" s="69"/>
      <c r="D2" s="69"/>
      <c r="E2" s="69"/>
      <c r="F2" s="69"/>
      <c r="G2" s="69"/>
    </row>
    <row r="3" spans="2:8" s="1" customFormat="1" ht="6.75" customHeight="1" x14ac:dyDescent="0.25">
      <c r="B3" s="2"/>
      <c r="E3" s="3"/>
      <c r="F3" s="3"/>
    </row>
    <row r="4" spans="2:8" s="4" customFormat="1" ht="27.75" customHeight="1" x14ac:dyDescent="0.25">
      <c r="B4" s="76" t="s">
        <v>0</v>
      </c>
      <c r="C4" s="75" t="s">
        <v>1</v>
      </c>
      <c r="D4" s="75" t="s">
        <v>2</v>
      </c>
      <c r="E4" s="73" t="s">
        <v>3</v>
      </c>
      <c r="F4" s="74"/>
      <c r="G4" s="75" t="s">
        <v>4</v>
      </c>
    </row>
    <row r="5" spans="2:8" ht="25.5" customHeight="1" x14ac:dyDescent="0.25">
      <c r="B5" s="76"/>
      <c r="C5" s="75"/>
      <c r="D5" s="75"/>
      <c r="E5" s="71" t="s">
        <v>5</v>
      </c>
      <c r="F5" s="71" t="s">
        <v>6</v>
      </c>
      <c r="G5" s="75"/>
    </row>
    <row r="6" spans="2:8" ht="25.5" customHeight="1" x14ac:dyDescent="0.25">
      <c r="B6" s="8"/>
      <c r="C6" s="5"/>
      <c r="D6" s="5"/>
      <c r="E6" s="72"/>
      <c r="F6" s="72"/>
      <c r="G6" s="5"/>
    </row>
    <row r="7" spans="2:8" s="13" customFormat="1" ht="21" customHeight="1" x14ac:dyDescent="0.25">
      <c r="B7" s="9" t="s">
        <v>7</v>
      </c>
      <c r="C7" s="10" t="s">
        <v>8</v>
      </c>
      <c r="D7" s="11"/>
      <c r="E7" s="11"/>
      <c r="F7" s="11"/>
      <c r="G7" s="12"/>
    </row>
    <row r="8" spans="2:8" x14ac:dyDescent="0.25">
      <c r="B8" s="6" t="s">
        <v>10</v>
      </c>
      <c r="C8" s="14" t="s">
        <v>11</v>
      </c>
      <c r="D8" s="6"/>
      <c r="E8" s="15"/>
      <c r="F8" s="15"/>
      <c r="G8" s="77" t="s">
        <v>12</v>
      </c>
      <c r="H8" s="16" t="s">
        <v>13</v>
      </c>
    </row>
    <row r="9" spans="2:8" x14ac:dyDescent="0.25">
      <c r="B9" s="6" t="s">
        <v>14</v>
      </c>
      <c r="C9" s="14" t="s">
        <v>15</v>
      </c>
      <c r="D9" s="17" t="s">
        <v>9</v>
      </c>
      <c r="E9" s="15">
        <f>0.16899*1000</f>
        <v>168.99</v>
      </c>
      <c r="F9" s="15">
        <f>0.17879*1000</f>
        <v>178.79</v>
      </c>
      <c r="G9" s="78"/>
      <c r="H9" s="18"/>
    </row>
    <row r="10" spans="2:8" x14ac:dyDescent="0.25">
      <c r="B10" s="6" t="s">
        <v>16</v>
      </c>
      <c r="C10" s="14" t="s">
        <v>17</v>
      </c>
      <c r="D10" s="17" t="s">
        <v>9</v>
      </c>
      <c r="E10" s="15">
        <f>0.33618*1000</f>
        <v>336.18</v>
      </c>
      <c r="F10" s="15">
        <f>0.33954*1000</f>
        <v>339.54</v>
      </c>
      <c r="G10" s="78"/>
      <c r="H10" s="19"/>
    </row>
    <row r="11" spans="2:8" x14ac:dyDescent="0.25">
      <c r="B11" s="6" t="s">
        <v>18</v>
      </c>
      <c r="C11" s="14" t="s">
        <v>19</v>
      </c>
      <c r="D11" s="6"/>
      <c r="E11" s="15"/>
      <c r="F11" s="15"/>
      <c r="G11" s="78"/>
    </row>
    <row r="12" spans="2:8" x14ac:dyDescent="0.25">
      <c r="B12" s="6"/>
      <c r="C12" s="14" t="s">
        <v>20</v>
      </c>
      <c r="D12" s="17" t="s">
        <v>21</v>
      </c>
      <c r="E12" s="70">
        <f>1.28823*1000</f>
        <v>1288.23</v>
      </c>
      <c r="F12" s="70">
        <f>1.36295*1000</f>
        <v>1362.95</v>
      </c>
      <c r="G12" s="78"/>
    </row>
    <row r="13" spans="2:8" x14ac:dyDescent="0.25">
      <c r="B13" s="6"/>
      <c r="C13" s="14" t="s">
        <v>22</v>
      </c>
      <c r="D13" s="17" t="s">
        <v>21</v>
      </c>
      <c r="E13" s="70"/>
      <c r="F13" s="70"/>
      <c r="G13" s="78"/>
    </row>
    <row r="14" spans="2:8" x14ac:dyDescent="0.25">
      <c r="B14" s="6"/>
      <c r="C14" s="14" t="s">
        <v>23</v>
      </c>
      <c r="D14" s="17" t="s">
        <v>21</v>
      </c>
      <c r="E14" s="21">
        <f>1.28823*1000</f>
        <v>1288.23</v>
      </c>
      <c r="F14" s="21">
        <f>1.36295*1000</f>
        <v>1362.95</v>
      </c>
      <c r="G14" s="78"/>
    </row>
    <row r="15" spans="2:8" x14ac:dyDescent="0.25">
      <c r="B15" s="6"/>
      <c r="C15" s="14" t="s">
        <v>24</v>
      </c>
      <c r="D15" s="22" t="s">
        <v>21</v>
      </c>
      <c r="E15" s="23">
        <f>0.69852*1000</f>
        <v>698.52</v>
      </c>
      <c r="F15" s="23">
        <f>0.69852*1000</f>
        <v>698.52</v>
      </c>
      <c r="G15" s="78"/>
    </row>
    <row r="16" spans="2:8" s="13" customFormat="1" ht="21" customHeight="1" x14ac:dyDescent="0.25">
      <c r="B16" s="9" t="s">
        <v>25</v>
      </c>
      <c r="C16" s="24" t="s">
        <v>26</v>
      </c>
      <c r="D16" s="25"/>
      <c r="E16" s="25"/>
      <c r="F16" s="25"/>
      <c r="G16" s="25"/>
    </row>
    <row r="17" spans="2:11" ht="38.25" customHeight="1" x14ac:dyDescent="0.25">
      <c r="B17" s="6" t="s">
        <v>27</v>
      </c>
      <c r="C17" s="14" t="s">
        <v>28</v>
      </c>
      <c r="D17" s="26" t="s">
        <v>9</v>
      </c>
      <c r="E17" s="27">
        <v>0.47099999999999997</v>
      </c>
      <c r="F17" s="27">
        <v>0.51900000000000002</v>
      </c>
      <c r="G17" s="68" t="s">
        <v>81</v>
      </c>
      <c r="H17" s="28"/>
      <c r="I17" s="29"/>
      <c r="J17" s="29"/>
      <c r="K17" s="29"/>
    </row>
    <row r="18" spans="2:11" ht="26.4" x14ac:dyDescent="0.25">
      <c r="B18" s="6" t="s">
        <v>29</v>
      </c>
      <c r="C18" s="14" t="s">
        <v>30</v>
      </c>
      <c r="D18" s="30" t="s">
        <v>9</v>
      </c>
      <c r="E18" s="31">
        <v>1.962</v>
      </c>
      <c r="F18" s="32">
        <v>2.1909999999999998</v>
      </c>
      <c r="G18" s="68" t="s">
        <v>31</v>
      </c>
      <c r="H18" s="33"/>
      <c r="I18" s="29"/>
      <c r="J18" s="29"/>
      <c r="K18" s="29"/>
    </row>
    <row r="19" spans="2:11" ht="26.4" x14ac:dyDescent="0.25">
      <c r="B19" s="6" t="s">
        <v>32</v>
      </c>
      <c r="C19" s="14" t="s">
        <v>33</v>
      </c>
      <c r="D19" s="34" t="s">
        <v>9</v>
      </c>
      <c r="E19" s="35">
        <v>2.3780000000000001</v>
      </c>
      <c r="F19" s="36">
        <v>2.653</v>
      </c>
      <c r="G19" s="79" t="s">
        <v>34</v>
      </c>
      <c r="H19" s="33"/>
      <c r="I19" s="29"/>
      <c r="J19" s="29"/>
      <c r="K19" s="29"/>
    </row>
    <row r="20" spans="2:11" s="13" customFormat="1" ht="21" customHeight="1" x14ac:dyDescent="0.25">
      <c r="B20" s="9" t="s">
        <v>35</v>
      </c>
      <c r="C20" s="10" t="s">
        <v>36</v>
      </c>
      <c r="D20" s="11"/>
      <c r="E20" s="11"/>
      <c r="F20" s="11"/>
      <c r="G20" s="11"/>
    </row>
    <row r="21" spans="2:11" x14ac:dyDescent="0.25">
      <c r="B21" s="6" t="s">
        <v>37</v>
      </c>
      <c r="C21" s="14" t="s">
        <v>38</v>
      </c>
      <c r="D21" s="37"/>
      <c r="E21" s="38"/>
      <c r="F21" s="15"/>
      <c r="G21" s="80" t="s">
        <v>39</v>
      </c>
      <c r="H21" s="19"/>
    </row>
    <row r="22" spans="2:11" ht="13.8" x14ac:dyDescent="0.25">
      <c r="B22" s="6" t="s">
        <v>40</v>
      </c>
      <c r="C22" s="39" t="s">
        <v>41</v>
      </c>
      <c r="D22" s="30"/>
      <c r="E22" s="20"/>
      <c r="F22" s="15"/>
      <c r="G22" s="80"/>
      <c r="H22" s="40"/>
    </row>
    <row r="23" spans="2:11" x14ac:dyDescent="0.25">
      <c r="B23" s="6"/>
      <c r="C23" s="41" t="s">
        <v>42</v>
      </c>
      <c r="D23" s="30" t="s">
        <v>9</v>
      </c>
      <c r="E23" s="42">
        <f>3.55234*1000</f>
        <v>3552.34</v>
      </c>
      <c r="F23" s="15">
        <f>3.96441*1000</f>
        <v>3964.41</v>
      </c>
      <c r="G23" s="80"/>
      <c r="H23" s="18"/>
    </row>
    <row r="24" spans="2:11" x14ac:dyDescent="0.25">
      <c r="B24" s="6"/>
      <c r="C24" s="41" t="s">
        <v>43</v>
      </c>
      <c r="D24" s="30" t="s">
        <v>9</v>
      </c>
      <c r="E24" s="15">
        <f>2.27809*1000</f>
        <v>2278.09</v>
      </c>
      <c r="F24" s="15">
        <f>2.68108*1000</f>
        <v>2681.08</v>
      </c>
      <c r="G24" s="80"/>
      <c r="H24" s="19"/>
    </row>
    <row r="25" spans="2:11" x14ac:dyDescent="0.25">
      <c r="B25" s="6"/>
      <c r="C25" s="41" t="s">
        <v>44</v>
      </c>
      <c r="D25" s="30" t="s">
        <v>9</v>
      </c>
      <c r="E25" s="15">
        <f>2.27809*1000</f>
        <v>2278.09</v>
      </c>
      <c r="F25" s="15">
        <f>2.68108*1000</f>
        <v>2681.08</v>
      </c>
      <c r="G25" s="80"/>
    </row>
    <row r="26" spans="2:11" x14ac:dyDescent="0.25">
      <c r="B26" s="6"/>
      <c r="C26" s="41" t="s">
        <v>45</v>
      </c>
      <c r="D26" s="30" t="s">
        <v>9</v>
      </c>
      <c r="E26" s="15">
        <f>2.27809*1000</f>
        <v>2278.09</v>
      </c>
      <c r="F26" s="15">
        <f>2.68108*1000</f>
        <v>2681.08</v>
      </c>
      <c r="G26" s="80"/>
    </row>
    <row r="27" spans="2:11" x14ac:dyDescent="0.25">
      <c r="B27" s="6"/>
      <c r="C27" s="41" t="s">
        <v>46</v>
      </c>
      <c r="D27" s="30" t="s">
        <v>9</v>
      </c>
      <c r="E27" s="15">
        <f>3.55234*1000</f>
        <v>3552.34</v>
      </c>
      <c r="F27" s="15">
        <f>3.96441*1000</f>
        <v>3964.41</v>
      </c>
      <c r="G27" s="80"/>
    </row>
    <row r="28" spans="2:11" x14ac:dyDescent="0.25">
      <c r="B28" s="6"/>
      <c r="C28" s="41" t="s">
        <v>47</v>
      </c>
      <c r="D28" s="30" t="s">
        <v>9</v>
      </c>
      <c r="E28" s="15"/>
      <c r="F28" s="15"/>
      <c r="G28" s="80"/>
    </row>
    <row r="29" spans="2:11" ht="26.4" x14ac:dyDescent="0.25">
      <c r="B29" s="6"/>
      <c r="C29" s="41" t="s">
        <v>48</v>
      </c>
      <c r="D29" s="30" t="s">
        <v>9</v>
      </c>
      <c r="E29" s="15">
        <f>3.55234*1000</f>
        <v>3552.34</v>
      </c>
      <c r="F29" s="15">
        <f>3.96441*1000</f>
        <v>3964.41</v>
      </c>
      <c r="G29" s="80"/>
    </row>
    <row r="30" spans="2:11" x14ac:dyDescent="0.25">
      <c r="B30" s="6" t="s">
        <v>49</v>
      </c>
      <c r="C30" s="39" t="s">
        <v>19</v>
      </c>
      <c r="D30" s="30"/>
      <c r="E30" s="15"/>
      <c r="F30" s="15"/>
      <c r="G30" s="80"/>
    </row>
    <row r="31" spans="2:11" x14ac:dyDescent="0.25">
      <c r="B31" s="6"/>
      <c r="C31" s="41" t="s">
        <v>50</v>
      </c>
      <c r="D31" s="30" t="s">
        <v>9</v>
      </c>
      <c r="E31" s="15">
        <v>623.71</v>
      </c>
      <c r="F31" s="15">
        <v>712.28</v>
      </c>
      <c r="G31" s="80"/>
    </row>
    <row r="32" spans="2:11" x14ac:dyDescent="0.25">
      <c r="B32" s="6"/>
      <c r="C32" s="41" t="s">
        <v>51</v>
      </c>
      <c r="D32" s="30" t="s">
        <v>9</v>
      </c>
      <c r="E32" s="15">
        <v>1356.6499999999999</v>
      </c>
      <c r="F32" s="15">
        <v>1663.25</v>
      </c>
      <c r="G32" s="80"/>
    </row>
    <row r="33" spans="2:8" x14ac:dyDescent="0.25">
      <c r="B33" s="6"/>
      <c r="C33" s="41" t="s">
        <v>52</v>
      </c>
      <c r="D33" s="30" t="s">
        <v>9</v>
      </c>
      <c r="E33" s="15">
        <v>1710.31</v>
      </c>
      <c r="F33" s="15">
        <v>2093.42</v>
      </c>
      <c r="G33" s="80"/>
    </row>
    <row r="34" spans="2:8" x14ac:dyDescent="0.25">
      <c r="B34" s="6"/>
      <c r="C34" s="41" t="s">
        <v>53</v>
      </c>
      <c r="D34" s="30" t="s">
        <v>9</v>
      </c>
      <c r="E34" s="15">
        <v>2268.16</v>
      </c>
      <c r="F34" s="15">
        <v>2785.2999999999997</v>
      </c>
      <c r="G34" s="80"/>
    </row>
    <row r="35" spans="2:8" x14ac:dyDescent="0.25">
      <c r="B35" s="6" t="s">
        <v>54</v>
      </c>
      <c r="C35" s="14" t="s">
        <v>55</v>
      </c>
      <c r="D35" s="30"/>
      <c r="E35" s="15"/>
      <c r="F35" s="15"/>
      <c r="G35" s="80"/>
    </row>
    <row r="36" spans="2:8" ht="14.25" customHeight="1" x14ac:dyDescent="0.25">
      <c r="B36" s="6" t="s">
        <v>56</v>
      </c>
      <c r="C36" s="39" t="s">
        <v>57</v>
      </c>
      <c r="D36" s="30"/>
      <c r="E36" s="43"/>
      <c r="F36" s="15"/>
      <c r="G36" s="80"/>
    </row>
    <row r="37" spans="2:8" x14ac:dyDescent="0.25">
      <c r="B37" s="6"/>
      <c r="C37" s="41" t="s">
        <v>50</v>
      </c>
      <c r="D37" s="30" t="s">
        <v>58</v>
      </c>
      <c r="E37" s="15">
        <v>335475.21000000002</v>
      </c>
      <c r="F37" s="15">
        <v>370029.16</v>
      </c>
      <c r="G37" s="80"/>
    </row>
    <row r="38" spans="2:8" x14ac:dyDescent="0.25">
      <c r="B38" s="6"/>
      <c r="C38" s="41" t="s">
        <v>51</v>
      </c>
      <c r="D38" s="30" t="s">
        <v>58</v>
      </c>
      <c r="E38" s="15">
        <v>605193.19999999995</v>
      </c>
      <c r="F38" s="15">
        <v>746203.22</v>
      </c>
      <c r="G38" s="80"/>
    </row>
    <row r="39" spans="2:8" x14ac:dyDescent="0.25">
      <c r="B39" s="6"/>
      <c r="C39" s="41" t="s">
        <v>52</v>
      </c>
      <c r="D39" s="30" t="s">
        <v>58</v>
      </c>
      <c r="E39" s="15">
        <v>742536.2</v>
      </c>
      <c r="F39" s="15">
        <v>915547.13</v>
      </c>
      <c r="G39" s="80"/>
    </row>
    <row r="40" spans="2:8" x14ac:dyDescent="0.25">
      <c r="B40" s="6"/>
      <c r="C40" s="41" t="s">
        <v>53</v>
      </c>
      <c r="D40" s="30" t="s">
        <v>58</v>
      </c>
      <c r="E40" s="15">
        <v>777103.19</v>
      </c>
      <c r="F40" s="15">
        <v>958168.23</v>
      </c>
      <c r="G40" s="80"/>
    </row>
    <row r="41" spans="2:8" x14ac:dyDescent="0.25">
      <c r="B41" s="6" t="s">
        <v>59</v>
      </c>
      <c r="C41" s="39" t="s">
        <v>60</v>
      </c>
      <c r="D41" s="30"/>
      <c r="E41" s="45"/>
      <c r="F41" s="15"/>
      <c r="G41" s="80"/>
    </row>
    <row r="42" spans="2:8" x14ac:dyDescent="0.25">
      <c r="B42" s="6"/>
      <c r="C42" s="41" t="s">
        <v>50</v>
      </c>
      <c r="D42" s="30" t="s">
        <v>9</v>
      </c>
      <c r="E42" s="15">
        <v>178.97</v>
      </c>
      <c r="F42" s="15">
        <v>220.67</v>
      </c>
      <c r="G42" s="80"/>
    </row>
    <row r="43" spans="2:8" x14ac:dyDescent="0.25">
      <c r="B43" s="6"/>
      <c r="C43" s="41" t="s">
        <v>51</v>
      </c>
      <c r="D43" s="30" t="s">
        <v>9</v>
      </c>
      <c r="E43" s="15">
        <v>341.92</v>
      </c>
      <c r="F43" s="15">
        <v>421.59</v>
      </c>
      <c r="G43" s="80"/>
    </row>
    <row r="44" spans="2:8" x14ac:dyDescent="0.25">
      <c r="B44" s="6"/>
      <c r="C44" s="41" t="s">
        <v>52</v>
      </c>
      <c r="D44" s="30" t="s">
        <v>9</v>
      </c>
      <c r="E44" s="15">
        <v>382.75</v>
      </c>
      <c r="F44" s="15">
        <v>471.93</v>
      </c>
      <c r="G44" s="80"/>
    </row>
    <row r="45" spans="2:8" x14ac:dyDescent="0.25">
      <c r="B45" s="6"/>
      <c r="C45" s="41" t="s">
        <v>53</v>
      </c>
      <c r="D45" s="30" t="s">
        <v>9</v>
      </c>
      <c r="E45" s="15">
        <v>863.98</v>
      </c>
      <c r="F45" s="15">
        <v>1065.29</v>
      </c>
      <c r="G45" s="81"/>
      <c r="H45" s="19"/>
    </row>
    <row r="46" spans="2:8" x14ac:dyDescent="0.25">
      <c r="B46" s="6" t="s">
        <v>61</v>
      </c>
      <c r="C46" s="14" t="s">
        <v>62</v>
      </c>
      <c r="D46" s="30"/>
      <c r="E46" s="44"/>
      <c r="F46" s="44"/>
      <c r="G46" s="82" t="s">
        <v>63</v>
      </c>
      <c r="H46" s="46"/>
    </row>
    <row r="47" spans="2:8" x14ac:dyDescent="0.25">
      <c r="B47" s="6" t="s">
        <v>64</v>
      </c>
      <c r="C47" s="39" t="s">
        <v>65</v>
      </c>
      <c r="D47" s="30" t="s">
        <v>58</v>
      </c>
      <c r="E47" s="15">
        <v>282975.71999999997</v>
      </c>
      <c r="F47" s="15">
        <v>322592.31</v>
      </c>
      <c r="G47" s="81"/>
      <c r="H47" s="47"/>
    </row>
    <row r="48" spans="2:8" ht="12" hidden="1" customHeight="1" outlineLevel="1" x14ac:dyDescent="0.25">
      <c r="B48" s="6" t="s">
        <v>66</v>
      </c>
      <c r="C48" s="39" t="s">
        <v>67</v>
      </c>
      <c r="D48" s="30" t="s">
        <v>9</v>
      </c>
      <c r="E48" s="15"/>
      <c r="F48" s="15"/>
      <c r="G48" s="48"/>
      <c r="H48" s="19"/>
    </row>
    <row r="49" spans="2:13" ht="39.6" collapsed="1" x14ac:dyDescent="0.25">
      <c r="B49" s="6" t="s">
        <v>66</v>
      </c>
      <c r="C49" s="39" t="s">
        <v>68</v>
      </c>
      <c r="D49" s="34" t="s">
        <v>69</v>
      </c>
      <c r="E49" s="49">
        <v>5.95</v>
      </c>
      <c r="F49" s="49">
        <v>5.95</v>
      </c>
      <c r="G49" s="83" t="s">
        <v>79</v>
      </c>
      <c r="H49" s="47"/>
      <c r="I49" s="29"/>
      <c r="J49" s="29"/>
      <c r="K49" s="29"/>
      <c r="L49" s="29"/>
      <c r="M49" s="29"/>
    </row>
    <row r="50" spans="2:13" s="54" customFormat="1" ht="14.25" customHeight="1" x14ac:dyDescent="0.25">
      <c r="B50" s="50" t="s">
        <v>70</v>
      </c>
      <c r="C50" s="51" t="s">
        <v>71</v>
      </c>
      <c r="D50" s="52"/>
      <c r="E50" s="52"/>
      <c r="F50" s="52"/>
      <c r="G50" s="52"/>
      <c r="H50" s="53"/>
    </row>
    <row r="51" spans="2:13" customFormat="1" ht="12.75" customHeight="1" x14ac:dyDescent="0.25">
      <c r="B51" s="55" t="s">
        <v>72</v>
      </c>
      <c r="C51" s="56" t="s">
        <v>73</v>
      </c>
      <c r="D51" s="57" t="s">
        <v>74</v>
      </c>
      <c r="E51" s="58">
        <v>203.05</v>
      </c>
      <c r="F51" s="58">
        <v>230.66</v>
      </c>
      <c r="G51" s="84" t="s">
        <v>75</v>
      </c>
      <c r="H51" s="33"/>
      <c r="I51" s="59"/>
      <c r="J51" s="59"/>
      <c r="K51" s="59"/>
      <c r="L51" s="59"/>
    </row>
    <row r="52" spans="2:13" customFormat="1" x14ac:dyDescent="0.25">
      <c r="B52" s="55" t="s">
        <v>76</v>
      </c>
      <c r="C52" s="56" t="s">
        <v>77</v>
      </c>
      <c r="D52" s="17" t="s">
        <v>78</v>
      </c>
      <c r="E52" s="60">
        <v>145386.94</v>
      </c>
      <c r="F52" s="61">
        <v>165159.57999999999</v>
      </c>
      <c r="G52" s="85"/>
      <c r="H52" s="62"/>
    </row>
    <row r="53" spans="2:13" ht="6.75" customHeight="1" x14ac:dyDescent="0.25">
      <c r="E53" s="63"/>
      <c r="F53" s="63"/>
    </row>
    <row r="54" spans="2:13" x14ac:dyDescent="0.25">
      <c r="C54" s="64"/>
      <c r="E54" s="63"/>
      <c r="F54" s="63"/>
    </row>
    <row r="55" spans="2:13" x14ac:dyDescent="0.25">
      <c r="E55" s="63"/>
      <c r="F55" s="63"/>
    </row>
    <row r="56" spans="2:13" x14ac:dyDescent="0.25">
      <c r="E56" s="65"/>
      <c r="F56" s="65"/>
    </row>
    <row r="57" spans="2:13" x14ac:dyDescent="0.25">
      <c r="E57" s="66"/>
      <c r="F57" s="66"/>
    </row>
    <row r="58" spans="2:13" x14ac:dyDescent="0.25">
      <c r="E58" s="63"/>
      <c r="F58" s="63"/>
    </row>
    <row r="59" spans="2:13" x14ac:dyDescent="0.25">
      <c r="E59" s="63"/>
      <c r="F59" s="63"/>
    </row>
    <row r="60" spans="2:13" x14ac:dyDescent="0.25">
      <c r="E60" s="67"/>
      <c r="F60" s="67"/>
    </row>
  </sheetData>
  <mergeCells count="14">
    <mergeCell ref="B2:G2"/>
    <mergeCell ref="G46:G47"/>
    <mergeCell ref="G51:G52"/>
    <mergeCell ref="G21:G45"/>
    <mergeCell ref="F12:F13"/>
    <mergeCell ref="E5:E6"/>
    <mergeCell ref="F5:F6"/>
    <mergeCell ref="G8:G15"/>
    <mergeCell ref="E12:E13"/>
    <mergeCell ref="E4:F4"/>
    <mergeCell ref="G4:G5"/>
    <mergeCell ref="B4:B5"/>
    <mergeCell ref="C4:C5"/>
    <mergeCell ref="D4:D5"/>
  </mergeCells>
  <hyperlinks>
    <hyperlink ref="H8" r:id="rId1" display="http://tuvaensb.ru/potrebitelyam/tarify" xr:uid="{00000000-0004-0000-0000-000000000000}"/>
    <hyperlink ref="G17" r:id="rId2" xr:uid="{00000000-0004-0000-0000-000001000000}"/>
    <hyperlink ref="G8:G15" r:id="rId3" display="Постановление Службы по тарифам Республики Тыва №42 от 29.11.2024г." xr:uid="{3508F373-422D-4D98-9305-021999BD5307}"/>
    <hyperlink ref="G18" r:id="rId4" xr:uid="{2ECCB5A5-A32B-479D-B250-3F6358018490}"/>
    <hyperlink ref="G19" r:id="rId5" xr:uid="{95E9A6D8-33B5-46EF-82B4-77B459E8EC05}"/>
    <hyperlink ref="G21:G45" r:id="rId6" display="Постановление Службы по тарифам Республики Тыва №45 от 29.11.2024г." xr:uid="{90BB6332-14EB-4FDB-B532-DE8E616C2795}"/>
    <hyperlink ref="G46:G47" r:id="rId7" display="Приказ ФАС России от 31.10.2024 N 816/24" xr:uid="{B8D4A7AC-1108-4979-9E96-8095BA7A5365}"/>
    <hyperlink ref="G49" r:id="rId8" xr:uid="{386AAECF-23EE-4296-92DF-366DD49B1800}"/>
    <hyperlink ref="G51:G52" r:id="rId9" display="Приказ ФАС №908-24 от 27.11.2024" xr:uid="{A803A794-4747-43D6-B259-F29F3BBC8BA2}"/>
  </hyperlinks>
  <pageMargins left="0.25" right="0.25" top="0.75" bottom="0.75" header="0.3" footer="0.3"/>
  <pageSetup paperSize="9" scale="90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Тыва.</vt:lpstr>
      <vt:lpstr>Тыва.!Область_печати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Lev.Sorokin@evraz.com</dc:creator>
  <cp:lastModifiedBy>Alex</cp:lastModifiedBy>
  <dcterms:created xsi:type="dcterms:W3CDTF">2026-01-13T06:15:37Z</dcterms:created>
  <dcterms:modified xsi:type="dcterms:W3CDTF">2026-01-13T07:14:09Z</dcterms:modified>
</cp:coreProperties>
</file>